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&amp;P Accounts" sheetId="1" r:id="rId4"/>
  </sheets>
  <definedNames/>
  <calcPr/>
  <extLst>
    <ext uri="GoogleSheetsCustomDataVersion1">
      <go:sheetsCustomData xmlns:go="http://customooxmlschemas.google.com/" r:id="rId5" roundtripDataSignature="AMtx7mjOVe08yPIt/ieuHSHNKEsk6snxHQ=="/>
    </ext>
  </extLst>
</workbook>
</file>

<file path=xl/sharedStrings.xml><?xml version="1.0" encoding="utf-8"?>
<sst xmlns="http://schemas.openxmlformats.org/spreadsheetml/2006/main" count="82" uniqueCount="64">
  <si>
    <t xml:space="preserve">Go Dharmic Welfare </t>
  </si>
  <si>
    <t>CC16a</t>
  </si>
  <si>
    <t>Receipts and payments accounts</t>
  </si>
  <si>
    <t>For the period from</t>
  </si>
  <si>
    <t>To</t>
  </si>
  <si>
    <t>31/03/2019</t>
  </si>
  <si>
    <t>Section A Receipts and payments</t>
  </si>
  <si>
    <t>Unrestricted funds</t>
  </si>
  <si>
    <t>Restricted funds</t>
  </si>
  <si>
    <t>Endowment funds</t>
  </si>
  <si>
    <t>Total funds</t>
  </si>
  <si>
    <t>Last year</t>
  </si>
  <si>
    <t>to the nearest      £</t>
  </si>
  <si>
    <t>to the nearest £</t>
  </si>
  <si>
    <t xml:space="preserve">A1 Receipts </t>
  </si>
  <si>
    <t>Donations</t>
  </si>
  <si>
    <r>
      <t>Sub total</t>
    </r>
    <r>
      <rPr>
        <rFont val="Arial"/>
        <i/>
        <sz val="12.0"/>
      </rPr>
      <t xml:space="preserve">(Gross income for AR) </t>
    </r>
  </si>
  <si>
    <t>A2 Asset and investment sales, (see table).</t>
  </si>
  <si>
    <t xml:space="preserve">Sub total </t>
  </si>
  <si>
    <t>Total receipts</t>
  </si>
  <si>
    <t>A3 Payments</t>
  </si>
  <si>
    <t>UK Feeding Projects</t>
  </si>
  <si>
    <t>Subcontractor</t>
  </si>
  <si>
    <t>Subscription (Advert)</t>
  </si>
  <si>
    <t>Travel for Feeding Project</t>
  </si>
  <si>
    <t>Website &amp; Software</t>
  </si>
  <si>
    <t>Phone</t>
  </si>
  <si>
    <t>Printing cost</t>
  </si>
  <si>
    <t>A/cing Fees</t>
  </si>
  <si>
    <t>Sub total</t>
  </si>
  <si>
    <t>A4 Asset and investment purchases, (see table)</t>
  </si>
  <si>
    <t>Total payments</t>
  </si>
  <si>
    <t>Net of receipts/(payments)</t>
  </si>
  <si>
    <t>A5 Transfers between funds</t>
  </si>
  <si>
    <t xml:space="preserve">A6 Cash funds last year end </t>
  </si>
  <si>
    <t>Cash funds this year end</t>
  </si>
  <si>
    <t>Section B Statement of assets and liabilities at the end of the period</t>
  </si>
  <si>
    <t>Categories</t>
  </si>
  <si>
    <t xml:space="preserve">Details </t>
  </si>
  <si>
    <t xml:space="preserve">Unrestricted funds </t>
  </si>
  <si>
    <t xml:space="preserve">Restricted funds </t>
  </si>
  <si>
    <t xml:space="preserve">Endowment funds </t>
  </si>
  <si>
    <t>to nearest £</t>
  </si>
  <si>
    <t>B1 Cash funds</t>
  </si>
  <si>
    <t>Bank</t>
  </si>
  <si>
    <r>
      <t>Total cash funds</t>
    </r>
    <r>
      <rPr>
        <rFont val="Arial"/>
        <i/>
        <sz val="12.0"/>
      </rPr>
      <t xml:space="preserve"> </t>
    </r>
  </si>
  <si>
    <t>(agree balances with receipts and payments account(s))</t>
  </si>
  <si>
    <t>Details</t>
  </si>
  <si>
    <t>B2 Other monetary assets</t>
  </si>
  <si>
    <t>Fund to which asset belongs</t>
  </si>
  <si>
    <t>Cost (optional)</t>
  </si>
  <si>
    <t>Current value (optional)</t>
  </si>
  <si>
    <t>B3 Investment assets</t>
  </si>
  <si>
    <t>B4 Assets retained for the charity’s own use</t>
  </si>
  <si>
    <t>Fund to which liability relates</t>
  </si>
  <si>
    <t>Amount due (optional)</t>
  </si>
  <si>
    <t>When due (optional)</t>
  </si>
  <si>
    <t>B5 Liabilities</t>
  </si>
  <si>
    <r>
      <t>Signed by one or two trustees on behalf of all the trustees</t>
    </r>
    <r>
      <rPr>
        <rFont val="Arial"/>
        <color rgb="FF00FF00"/>
        <sz val="10.0"/>
      </rPr>
      <t xml:space="preserve"> </t>
    </r>
  </si>
  <si>
    <t>Signature</t>
  </si>
  <si>
    <t>Print Name</t>
  </si>
  <si>
    <t>Date of approval</t>
  </si>
  <si>
    <t>Mr Hemal Randerwala</t>
  </si>
  <si>
    <t>18/01/2020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</si>
</sst>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yy"/>
    <numFmt numFmtId="165" formatCode="_-* #,##0_-;\-* #,##0_-;_-* &quot;-&quot;_-;_-@"/>
    <numFmt numFmtId="166" formatCode="_-* #,##0_-;\-* #,##0_-;_-* &quot;-&quot;??_-;_-@"/>
    <numFmt numFmtId="167" formatCode="[$-809]dd\ mmmm\ yyyy"/>
  </numFmts>
  <fonts count="22">
    <font>
      <sz val="10.0"/>
      <color rgb="FF000000"/>
      <name val="Arial"/>
    </font>
    <font>
      <sz val="10.0"/>
      <color theme="1"/>
      <name val="Arial"/>
    </font>
    <font>
      <b/>
      <sz val="10.0"/>
      <color rgb="FFC0C0C0"/>
      <name val="Arial"/>
    </font>
    <font/>
    <font>
      <b/>
      <sz val="16.0"/>
      <color theme="1"/>
      <name val="Arial"/>
    </font>
    <font>
      <b/>
      <sz val="10.0"/>
      <color theme="1"/>
      <name val="Arial"/>
    </font>
    <font>
      <b/>
      <sz val="18.0"/>
      <color theme="1"/>
      <name val="Arial"/>
    </font>
    <font>
      <b/>
      <sz val="11.0"/>
      <color theme="1"/>
      <name val="Arial"/>
    </font>
    <font>
      <sz val="10.0"/>
      <color rgb="FFC0C0C0"/>
      <name val="Arial"/>
    </font>
    <font>
      <b/>
      <sz val="16.0"/>
      <color rgb="FFFFFFFF"/>
      <name val="Arial"/>
    </font>
    <font>
      <b/>
      <sz val="11.0"/>
      <color rgb="FF969696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8.0"/>
      <color rgb="FF0000FF"/>
      <name val="Arial"/>
    </font>
    <font>
      <sz val="8.0"/>
      <color theme="1"/>
      <name val="Arial"/>
    </font>
    <font>
      <b/>
      <i/>
      <sz val="12.0"/>
      <color theme="1"/>
      <name val="Arial"/>
    </font>
    <font>
      <b/>
      <sz val="8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sz val="9.0"/>
      <color rgb="FFC0C0C0"/>
      <name val="Arial"/>
    </font>
    <font>
      <b/>
      <sz val="11.0"/>
      <color rgb="FF808080"/>
      <name val="Arial"/>
    </font>
    <font>
      <sz val="10.0"/>
      <color rgb="FF80808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CFFFF"/>
        <bgColor rgb="FFCC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</border>
    <border>
      <top style="thick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left" vertical="top"/>
    </xf>
    <xf borderId="2" fillId="0" fontId="3" numFmtId="0" xfId="0" applyBorder="1" applyFont="1"/>
    <xf borderId="1" fillId="0" fontId="2" numFmtId="0" xfId="0" applyAlignment="1" applyBorder="1" applyFont="1">
      <alignment horizontal="left" shrinkToFit="0" vertical="top" wrapText="1"/>
    </xf>
    <xf borderId="3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vertical="top"/>
    </xf>
    <xf borderId="6" fillId="0" fontId="3" numFmtId="0" xfId="0" applyBorder="1" applyFont="1"/>
    <xf borderId="5" fillId="0" fontId="2" numFmtId="0" xfId="0" applyAlignment="1" applyBorder="1" applyFont="1">
      <alignment horizontal="left" shrinkToFit="0" vertical="top" wrapText="1"/>
    </xf>
    <xf borderId="7" fillId="0" fontId="3" numFmtId="0" xfId="0" applyBorder="1" applyFont="1"/>
    <xf borderId="8" fillId="0" fontId="3" numFmtId="0" xfId="0" applyBorder="1" applyFont="1"/>
    <xf borderId="0" fillId="0" fontId="6" numFmtId="0" xfId="0" applyAlignment="1" applyFont="1">
      <alignment horizontal="center" vertical="top"/>
    </xf>
    <xf borderId="1" fillId="0" fontId="7" numFmtId="0" xfId="0" applyAlignment="1" applyBorder="1" applyFont="1">
      <alignment horizontal="center" shrinkToFit="0" vertical="center" wrapText="1"/>
    </xf>
    <xf borderId="1" fillId="0" fontId="8" numFmtId="164" xfId="0" applyAlignment="1" applyBorder="1" applyFont="1" applyNumberFormat="1">
      <alignment horizontal="center" shrinkToFit="0" vertical="top" wrapText="1"/>
    </xf>
    <xf borderId="4" fillId="0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5" fillId="0" fontId="1" numFmtId="0" xfId="0" applyBorder="1" applyFont="1"/>
    <xf borderId="9" fillId="0" fontId="3" numFmtId="0" xfId="0" applyBorder="1" applyFont="1"/>
    <xf borderId="5" fillId="0" fontId="1" numFmtId="0" xfId="0" applyAlignment="1" applyBorder="1" applyFont="1">
      <alignment horizontal="center" vertical="center"/>
    </xf>
    <xf borderId="0" fillId="0" fontId="1" numFmtId="165" xfId="0" applyFont="1" applyNumberFormat="1"/>
    <xf borderId="2" fillId="0" fontId="1" numFmtId="0" xfId="0" applyBorder="1" applyFont="1"/>
    <xf borderId="10" fillId="2" fontId="9" numFmtId="0" xfId="0" applyBorder="1" applyFill="1" applyFont="1"/>
    <xf borderId="10" fillId="2" fontId="9" numFmtId="165" xfId="0" applyBorder="1" applyFont="1" applyNumberFormat="1"/>
    <xf borderId="10" fillId="2" fontId="4" numFmtId="0" xfId="0" applyBorder="1" applyFont="1"/>
    <xf borderId="10" fillId="2" fontId="1" numFmtId="0" xfId="0" applyBorder="1" applyFont="1"/>
    <xf borderId="0" fillId="0" fontId="10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wrapText="1"/>
    </xf>
    <xf borderId="0" fillId="0" fontId="5" numFmtId="0" xfId="0" applyAlignment="1" applyFont="1">
      <alignment horizontal="center" vertical="center"/>
    </xf>
    <xf borderId="0" fillId="0" fontId="7" numFmtId="0" xfId="0" applyAlignment="1" applyFont="1">
      <alignment horizontal="right"/>
    </xf>
    <xf borderId="0" fillId="0" fontId="11" numFmtId="165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shrinkToFit="0" wrapText="1"/>
    </xf>
    <xf borderId="0" fillId="0" fontId="7" numFmtId="0" xfId="0" applyAlignment="1" applyFont="1">
      <alignment horizontal="left"/>
    </xf>
    <xf borderId="0" fillId="0" fontId="13" numFmtId="165" xfId="0" applyAlignment="1" applyFont="1" applyNumberFormat="1">
      <alignment horizontal="right"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0" xfId="0" applyAlignment="1" applyFont="1">
      <alignment shrinkToFit="0" wrapText="1"/>
    </xf>
    <xf borderId="11" fillId="0" fontId="12" numFmtId="0" xfId="0" applyAlignment="1" applyBorder="1" applyFont="1">
      <alignment horizontal="left" shrinkToFit="0" wrapText="1"/>
    </xf>
    <xf borderId="11" fillId="0" fontId="11" numFmtId="165" xfId="0" applyAlignment="1" applyBorder="1" applyFont="1" applyNumberFormat="1">
      <alignment shrinkToFit="0" vertical="center" wrapText="1"/>
    </xf>
    <xf borderId="0" fillId="0" fontId="11" numFmtId="166" xfId="0" applyAlignment="1" applyFont="1" applyNumberFormat="1">
      <alignment shrinkToFit="0" vertical="center" wrapText="1"/>
    </xf>
    <xf borderId="11" fillId="0" fontId="11" numFmtId="166" xfId="0" applyAlignment="1" applyBorder="1" applyFont="1" applyNumberFormat="1">
      <alignment shrinkToFit="0" vertical="center" wrapText="1"/>
    </xf>
    <xf borderId="11" fillId="3" fontId="11" numFmtId="166" xfId="0" applyAlignment="1" applyBorder="1" applyFill="1" applyFont="1" applyNumberFormat="1">
      <alignment shrinkToFit="0" vertical="center" wrapText="1"/>
    </xf>
    <xf borderId="0" fillId="0" fontId="15" numFmtId="0" xfId="0" applyAlignment="1" applyFont="1">
      <alignment horizontal="right" shrinkToFit="0" wrapText="1"/>
    </xf>
    <xf borderId="12" fillId="3" fontId="11" numFmtId="165" xfId="0" applyAlignment="1" applyBorder="1" applyFont="1" applyNumberFormat="1">
      <alignment shrinkToFit="0" vertical="center" wrapText="1"/>
    </xf>
    <xf borderId="13" fillId="0" fontId="11" numFmtId="166" xfId="0" applyAlignment="1" applyBorder="1" applyFont="1" applyNumberFormat="1">
      <alignment shrinkToFit="0" vertical="center" wrapText="1"/>
    </xf>
    <xf borderId="12" fillId="3" fontId="11" numFmtId="166" xfId="0" applyAlignment="1" applyBorder="1" applyFont="1" applyNumberFormat="1">
      <alignment shrinkToFit="0" vertical="center" wrapText="1"/>
    </xf>
    <xf borderId="0" fillId="0" fontId="12" numFmtId="165" xfId="0" applyAlignment="1" applyFont="1" applyNumberFormat="1">
      <alignment shrinkToFit="0" wrapText="1"/>
    </xf>
    <xf borderId="11" fillId="0" fontId="7" numFmtId="0" xfId="0" applyAlignment="1" applyBorder="1" applyFont="1">
      <alignment horizontal="left" shrinkToFit="0" wrapText="1"/>
    </xf>
    <xf borderId="0" fillId="0" fontId="12" numFmtId="166" xfId="0" applyAlignment="1" applyFont="1" applyNumberFormat="1">
      <alignment horizontal="right" shrinkToFit="0" vertical="center" wrapText="1"/>
    </xf>
    <xf borderId="0" fillId="0" fontId="12" numFmtId="0" xfId="0" applyAlignment="1" applyFont="1">
      <alignment horizontal="left" shrinkToFit="0" wrapText="1"/>
    </xf>
    <xf borderId="0" fillId="0" fontId="11" numFmtId="165" xfId="0" applyAlignment="1" applyFont="1" applyNumberFormat="1">
      <alignment horizontal="right" shrinkToFit="0" vertical="center" wrapText="1"/>
    </xf>
    <xf borderId="0" fillId="0" fontId="11" numFmtId="166" xfId="0" applyAlignment="1" applyFont="1" applyNumberFormat="1">
      <alignment horizontal="right" shrinkToFit="0" vertical="center" wrapText="1"/>
    </xf>
    <xf borderId="14" fillId="3" fontId="5" numFmtId="165" xfId="0" applyAlignment="1" applyBorder="1" applyFont="1" applyNumberFormat="1">
      <alignment horizontal="center" shrinkToFit="0" wrapText="1"/>
    </xf>
    <xf borderId="0" fillId="0" fontId="7" numFmtId="0" xfId="0" applyAlignment="1" applyFont="1">
      <alignment horizontal="left" vertical="top"/>
    </xf>
    <xf borderId="0" fillId="0" fontId="16" numFmtId="165" xfId="0" applyAlignment="1" applyFont="1" applyNumberFormat="1">
      <alignment horizontal="right" shrinkToFit="0" vertical="top" wrapText="1"/>
    </xf>
    <xf borderId="0" fillId="0" fontId="14" numFmtId="0" xfId="0" applyAlignment="1" applyFont="1">
      <alignment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1" fillId="0" fontId="11" numFmtId="165" xfId="0" applyAlignment="1" applyBorder="1" applyFont="1" applyNumberFormat="1">
      <alignment shrinkToFit="0" wrapText="1"/>
    </xf>
    <xf borderId="0" fillId="0" fontId="11" numFmtId="166" xfId="0" applyAlignment="1" applyFont="1" applyNumberFormat="1">
      <alignment shrinkToFit="0" wrapText="1"/>
    </xf>
    <xf borderId="11" fillId="0" fontId="11" numFmtId="166" xfId="0" applyAlignment="1" applyBorder="1" applyFont="1" applyNumberFormat="1">
      <alignment shrinkToFit="0" wrapText="1"/>
    </xf>
    <xf borderId="11" fillId="3" fontId="11" numFmtId="166" xfId="0" applyAlignment="1" applyBorder="1" applyFont="1" applyNumberFormat="1">
      <alignment shrinkToFit="0" wrapText="1"/>
    </xf>
    <xf borderId="0" fillId="0" fontId="12" numFmtId="0" xfId="0" applyAlignment="1" applyFont="1">
      <alignment vertical="top"/>
    </xf>
    <xf borderId="0" fillId="0" fontId="15" numFmtId="0" xfId="0" applyAlignment="1" applyFont="1">
      <alignment horizontal="right" shrinkToFit="0" vertical="top" wrapText="1"/>
    </xf>
    <xf borderId="12" fillId="3" fontId="11" numFmtId="165" xfId="0" applyAlignment="1" applyBorder="1" applyFont="1" applyNumberFormat="1">
      <alignment shrinkToFit="0" wrapText="1"/>
    </xf>
    <xf borderId="15" fillId="0" fontId="11" numFmtId="166" xfId="0" applyAlignment="1" applyBorder="1" applyFont="1" applyNumberFormat="1">
      <alignment shrinkToFit="0" wrapText="1"/>
    </xf>
    <xf borderId="12" fillId="3" fontId="11" numFmtId="166" xfId="0" applyAlignment="1" applyBorder="1" applyFont="1" applyNumberFormat="1">
      <alignment shrinkToFit="0" wrapText="1"/>
    </xf>
    <xf borderId="0" fillId="0" fontId="7" numFmtId="0" xfId="0" applyFont="1"/>
    <xf borderId="0" fillId="0" fontId="14" numFmtId="165" xfId="0" applyFont="1" applyNumberFormat="1"/>
    <xf borderId="0" fillId="0" fontId="14" numFmtId="0" xfId="0" applyFont="1"/>
    <xf borderId="16" fillId="0" fontId="14" numFmtId="0" xfId="0" applyBorder="1" applyFont="1"/>
    <xf borderId="11" fillId="0" fontId="7" numFmtId="0" xfId="0" applyAlignment="1" applyBorder="1" applyFont="1">
      <alignment horizontal="left" shrinkToFit="0" vertical="top" wrapText="1"/>
    </xf>
    <xf borderId="17" fillId="0" fontId="5" numFmtId="165" xfId="0" applyBorder="1" applyFont="1" applyNumberFormat="1"/>
    <xf borderId="17" fillId="0" fontId="5" numFmtId="166" xfId="0" applyBorder="1" applyFont="1" applyNumberFormat="1"/>
    <xf borderId="13" fillId="0" fontId="15" numFmtId="0" xfId="0" applyAlignment="1" applyBorder="1" applyFont="1">
      <alignment horizontal="right" vertical="center"/>
    </xf>
    <xf borderId="0" fillId="0" fontId="12" numFmtId="165" xfId="0" applyFont="1" applyNumberFormat="1"/>
    <xf borderId="0" fillId="0" fontId="12" numFmtId="0" xfId="0" applyFont="1"/>
    <xf borderId="0" fillId="0" fontId="12" numFmtId="0" xfId="0" applyAlignment="1" applyFont="1">
      <alignment shrinkToFit="0" vertical="top" wrapText="1"/>
    </xf>
    <xf borderId="0" fillId="0" fontId="15" numFmtId="0" xfId="0" applyAlignment="1" applyFont="1">
      <alignment horizontal="right" vertical="top"/>
    </xf>
    <xf borderId="18" fillId="3" fontId="5" numFmtId="165" xfId="0" applyAlignment="1" applyBorder="1" applyFont="1" applyNumberFormat="1">
      <alignment horizontal="right" shrinkToFit="0" wrapText="1"/>
    </xf>
    <xf borderId="0" fillId="0" fontId="5" numFmtId="166" xfId="0" applyAlignment="1" applyFont="1" applyNumberFormat="1">
      <alignment horizontal="right" shrinkToFit="0" wrapText="1"/>
    </xf>
    <xf borderId="18" fillId="3" fontId="5" numFmtId="166" xfId="0" applyAlignment="1" applyBorder="1" applyFont="1" applyNumberFormat="1">
      <alignment horizontal="right" shrinkToFit="0" wrapText="1"/>
    </xf>
    <xf borderId="0" fillId="0" fontId="5" numFmtId="166" xfId="0" applyAlignment="1" applyFont="1" applyNumberFormat="1">
      <alignment shrinkToFit="0" wrapText="1"/>
    </xf>
    <xf borderId="0" fillId="0" fontId="7" numFmtId="0" xfId="0" applyAlignment="1" applyFont="1">
      <alignment vertical="top"/>
    </xf>
    <xf borderId="19" fillId="0" fontId="5" numFmtId="165" xfId="0" applyAlignment="1" applyBorder="1" applyFont="1" applyNumberFormat="1">
      <alignment horizontal="right" shrinkToFit="0" wrapText="1"/>
    </xf>
    <xf borderId="19" fillId="0" fontId="5" numFmtId="166" xfId="0" applyAlignment="1" applyBorder="1" applyFont="1" applyNumberFormat="1">
      <alignment horizontal="right" shrinkToFit="0" wrapText="1"/>
    </xf>
    <xf borderId="19" fillId="0" fontId="5" numFmtId="166" xfId="0" applyAlignment="1" applyBorder="1" applyFont="1" applyNumberFormat="1">
      <alignment shrinkToFit="0" wrapText="1"/>
    </xf>
    <xf borderId="20" fillId="0" fontId="5" numFmtId="165" xfId="0" applyAlignment="1" applyBorder="1" applyFont="1" applyNumberFormat="1">
      <alignment horizontal="right" shrinkToFit="0" wrapText="1"/>
    </xf>
    <xf borderId="20" fillId="0" fontId="5" numFmtId="166" xfId="0" applyAlignment="1" applyBorder="1" applyFont="1" applyNumberFormat="1">
      <alignment horizontal="right" shrinkToFit="0" wrapText="1"/>
    </xf>
    <xf borderId="20" fillId="0" fontId="5" numFmtId="166" xfId="0" applyAlignment="1" applyBorder="1" applyFont="1" applyNumberFormat="1">
      <alignment shrinkToFit="0" wrapText="1"/>
    </xf>
    <xf borderId="21" fillId="3" fontId="5" numFmtId="166" xfId="0" applyAlignment="1" applyBorder="1" applyFont="1" applyNumberFormat="1">
      <alignment shrinkToFit="0" wrapText="1"/>
    </xf>
    <xf borderId="12" fillId="3" fontId="5" numFmtId="165" xfId="0" applyAlignment="1" applyBorder="1" applyFont="1" applyNumberFormat="1">
      <alignment horizontal="right" shrinkToFit="0" wrapText="1"/>
    </xf>
    <xf borderId="12" fillId="3" fontId="5" numFmtId="166" xfId="0" applyAlignment="1" applyBorder="1" applyFont="1" applyNumberFormat="1">
      <alignment horizontal="right" shrinkToFit="0" wrapText="1"/>
    </xf>
    <xf borderId="12" fillId="3" fontId="5" numFmtId="166" xfId="0" applyAlignment="1" applyBorder="1" applyFont="1" applyNumberFormat="1">
      <alignment shrinkToFit="0" wrapText="1"/>
    </xf>
    <xf borderId="10" fillId="2" fontId="9" numFmtId="0" xfId="0" applyAlignment="1" applyBorder="1" applyFont="1">
      <alignment vertical="center"/>
    </xf>
    <xf borderId="10" fillId="2" fontId="9" numFmtId="165" xfId="0" applyAlignment="1" applyBorder="1" applyFont="1" applyNumberFormat="1">
      <alignment vertical="center"/>
    </xf>
    <xf borderId="10" fillId="2" fontId="4" numFmtId="0" xfId="0" applyAlignment="1" applyBorder="1" applyFont="1">
      <alignment vertical="center"/>
    </xf>
    <xf borderId="10" fillId="2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0" numFmtId="0" xfId="0" applyAlignment="1" applyFont="1">
      <alignment horizontal="center" shrinkToFit="0" wrapText="1"/>
    </xf>
    <xf borderId="0" fillId="0" fontId="10" numFmtId="165" xfId="0" applyAlignment="1" applyFont="1" applyNumberFormat="1">
      <alignment horizontal="left" shrinkToFit="0" wrapText="1"/>
    </xf>
    <xf borderId="0" fillId="0" fontId="17" numFmtId="0" xfId="0" applyAlignment="1" applyFont="1">
      <alignment shrinkToFit="0" vertical="top" wrapText="1"/>
    </xf>
    <xf borderId="0" fillId="0" fontId="7" numFmtId="0" xfId="0" applyAlignment="1" applyFont="1">
      <alignment horizontal="center" shrinkToFit="0" vertical="top" wrapText="1"/>
    </xf>
    <xf borderId="6" fillId="0" fontId="11" numFmtId="165" xfId="0" applyAlignment="1" applyBorder="1" applyFont="1" applyNumberFormat="1">
      <alignment horizontal="right" shrinkToFit="0" vertical="top" wrapText="1"/>
    </xf>
    <xf borderId="0" fillId="0" fontId="12" numFmtId="0" xfId="0" applyAlignment="1" applyFont="1">
      <alignment horizontal="center" shrinkToFit="0" vertical="top" wrapText="1"/>
    </xf>
    <xf borderId="0" fillId="0" fontId="11" numFmtId="0" xfId="0" applyAlignment="1" applyFont="1">
      <alignment horizontal="center" shrinkToFit="0" vertical="top" wrapText="1"/>
    </xf>
    <xf borderId="22" fillId="0" fontId="18" numFmtId="0" xfId="0" applyAlignment="1" applyBorder="1" applyFont="1">
      <alignment shrinkToFit="0" vertical="top" wrapText="1"/>
    </xf>
    <xf borderId="23" fillId="0" fontId="12" numFmtId="165" xfId="0" applyAlignment="1" applyBorder="1" applyFont="1" applyNumberFormat="1">
      <alignment horizontal="left" shrinkToFit="0" vertical="top" wrapText="1"/>
    </xf>
    <xf borderId="17" fillId="0" fontId="3" numFmtId="0" xfId="0" applyBorder="1" applyFont="1"/>
    <xf borderId="24" fillId="0" fontId="3" numFmtId="0" xfId="0" applyBorder="1" applyFont="1"/>
    <xf borderId="0" fillId="0" fontId="12" numFmtId="166" xfId="0" applyAlignment="1" applyFont="1" applyNumberFormat="1">
      <alignment shrinkToFit="0" vertical="center" wrapText="1"/>
    </xf>
    <xf borderId="22" fillId="0" fontId="3" numFmtId="0" xfId="0" applyBorder="1" applyFont="1"/>
    <xf borderId="20" fillId="0" fontId="11" numFmtId="166" xfId="0" applyAlignment="1" applyBorder="1" applyFont="1" applyNumberFormat="1">
      <alignment shrinkToFit="0" vertical="center" wrapText="1"/>
    </xf>
    <xf borderId="2" fillId="0" fontId="15" numFmtId="165" xfId="0" applyAlignment="1" applyBorder="1" applyFont="1" applyNumberFormat="1">
      <alignment horizontal="right" shrinkToFit="0" vertical="center" wrapText="1"/>
    </xf>
    <xf borderId="13" fillId="0" fontId="12" numFmtId="166" xfId="0" applyAlignment="1" applyBorder="1" applyFont="1" applyNumberFormat="1">
      <alignment shrinkToFit="0" vertical="center" wrapText="1"/>
    </xf>
    <xf borderId="14" fillId="3" fontId="5" numFmtId="166" xfId="0" applyAlignment="1" applyBorder="1" applyFont="1" applyNumberFormat="1">
      <alignment shrinkToFit="0" vertical="center" wrapText="1"/>
    </xf>
    <xf borderId="25" fillId="0" fontId="12" numFmtId="0" xfId="0" applyAlignment="1" applyBorder="1" applyFont="1">
      <alignment shrinkToFit="0" vertical="top" wrapText="1"/>
    </xf>
    <xf borderId="0" fillId="0" fontId="14" numFmtId="0" xfId="0" applyAlignment="1" applyFont="1">
      <alignment horizontal="right" shrinkToFit="0" wrapText="1"/>
    </xf>
    <xf borderId="0" fillId="0" fontId="19" numFmtId="0" xfId="0" applyAlignment="1" applyFont="1">
      <alignment shrinkToFit="0" vertical="top" wrapText="1"/>
    </xf>
    <xf borderId="10" fillId="3" fontId="8" numFmtId="0" xfId="0" applyAlignment="1" applyBorder="1" applyFont="1">
      <alignment shrinkToFit="0" wrapText="1"/>
    </xf>
    <xf borderId="6" fillId="0" fontId="20" numFmtId="0" xfId="0" applyAlignment="1" applyBorder="1" applyFont="1">
      <alignment horizontal="left" shrinkToFit="0" wrapText="1"/>
    </xf>
    <xf borderId="0" fillId="0" fontId="11" numFmtId="166" xfId="0" applyAlignment="1" applyFont="1" applyNumberFormat="1">
      <alignment shrinkToFit="0" vertical="top" wrapText="1"/>
    </xf>
    <xf borderId="11" fillId="0" fontId="11" numFmtId="166" xfId="0" applyAlignment="1" applyBorder="1" applyFont="1" applyNumberFormat="1">
      <alignment shrinkToFit="0" vertical="top" wrapText="1"/>
    </xf>
    <xf borderId="0" fillId="0" fontId="12" numFmtId="0" xfId="0" applyAlignment="1" applyFont="1">
      <alignment horizontal="center" vertical="center"/>
    </xf>
    <xf borderId="11" fillId="0" fontId="11" numFmtId="0" xfId="0" applyAlignment="1" applyBorder="1" applyFont="1">
      <alignment horizontal="center" shrinkToFit="0" vertical="top" wrapText="1"/>
    </xf>
    <xf borderId="11" fillId="0" fontId="12" numFmtId="0" xfId="0" applyAlignment="1" applyBorder="1" applyFont="1">
      <alignment shrinkToFit="0" vertical="top" wrapText="1"/>
    </xf>
    <xf borderId="0" fillId="0" fontId="12" numFmtId="0" xfId="0" applyAlignment="1" applyFont="1">
      <alignment horizontal="center" shrinkToFit="0" vertical="center" wrapText="1"/>
    </xf>
    <xf borderId="11" fillId="0" fontId="11" numFmtId="167" xfId="0" applyAlignment="1" applyBorder="1" applyFont="1" applyNumberFormat="1">
      <alignment shrinkToFit="0" vertical="top" wrapText="1"/>
    </xf>
    <xf borderId="0" fillId="0" fontId="12" numFmtId="0" xfId="0" applyAlignment="1" applyFont="1">
      <alignment horizontal="right" shrinkToFit="0" vertical="top" wrapText="1"/>
    </xf>
    <xf borderId="0" fillId="0" fontId="12" numFmtId="165" xfId="0" applyAlignment="1" applyFont="1" applyNumberFormat="1">
      <alignment shrinkToFit="0" vertical="top" wrapText="1"/>
    </xf>
    <xf borderId="0" fillId="0" fontId="1" numFmtId="0" xfId="0" applyAlignment="1" applyFont="1">
      <alignment shrinkToFit="0" vertical="top" wrapText="1"/>
    </xf>
    <xf borderId="6" fillId="0" fontId="17" numFmtId="0" xfId="0" applyAlignment="1" applyBorder="1" applyFont="1">
      <alignment horizontal="center" vertical="center"/>
    </xf>
    <xf borderId="0" fillId="0" fontId="17" numFmtId="0" xfId="0" applyFont="1"/>
    <xf borderId="0" fillId="0" fontId="17" numFmtId="0" xfId="0" applyAlignment="1" applyFont="1">
      <alignment horizontal="center" vertical="center"/>
    </xf>
    <xf borderId="22" fillId="0" fontId="1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right" shrinkToFit="0" vertical="top" wrapText="1"/>
    </xf>
    <xf borderId="23" fillId="0" fontId="1" numFmtId="0" xfId="0" applyBorder="1" applyFont="1"/>
    <xf borderId="0" fillId="0" fontId="1" numFmtId="0" xfId="0" applyAlignment="1" applyFont="1">
      <alignment horizontal="center"/>
    </xf>
    <xf borderId="23" fillId="0" fontId="1" numFmtId="0" xfId="0" applyAlignment="1" applyBorder="1" applyFont="1">
      <alignment horizontal="center"/>
    </xf>
    <xf borderId="11" fillId="0" fontId="1" numFmtId="0" xfId="0" applyBorder="1" applyFont="1"/>
    <xf borderId="23" fillId="0" fontId="21" numFmtId="0" xfId="0" applyAlignment="1" applyBorder="1" applyFont="1">
      <alignment shrinkToFit="0" vertical="top" wrapText="1"/>
    </xf>
    <xf borderId="0" fillId="0" fontId="17" numFmtId="0" xfId="0" applyAlignment="1" applyFont="1">
      <alignment horizontal="center" vertical="top"/>
    </xf>
    <xf borderId="23" fillId="0" fontId="17" numFmtId="0" xfId="0" applyAlignment="1" applyBorder="1" applyFont="1">
      <alignment horizontal="center" vertical="top"/>
    </xf>
    <xf borderId="11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247650</xdr:colOff>
      <xdr:row>24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247650</xdr:colOff>
      <xdr:row>8</xdr:row>
      <xdr:rowOff>133350</xdr:rowOff>
    </xdr:from>
    <xdr:ext cx="38100" cy="95250"/>
    <xdr:sp>
      <xdr:nvSpPr>
        <xdr:cNvPr id="4" name="Shape 4"/>
        <xdr:cNvSpPr/>
      </xdr:nvSpPr>
      <xdr:spPr>
        <a:xfrm flipH="1">
          <a:off x="5331713" y="3732375"/>
          <a:ext cx="28575" cy="952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161925</xdr:colOff>
      <xdr:row>53</xdr:row>
      <xdr:rowOff>190500</xdr:rowOff>
    </xdr:from>
    <xdr:ext cx="38100" cy="95250"/>
    <xdr:sp>
      <xdr:nvSpPr>
        <xdr:cNvPr id="4" name="Shape 4"/>
        <xdr:cNvSpPr/>
      </xdr:nvSpPr>
      <xdr:spPr>
        <a:xfrm flipH="1">
          <a:off x="5331713" y="3732375"/>
          <a:ext cx="28575" cy="952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161925</xdr:colOff>
      <xdr:row>60</xdr:row>
      <xdr:rowOff>190500</xdr:rowOff>
    </xdr:from>
    <xdr:ext cx="38100" cy="95250"/>
    <xdr:sp>
      <xdr:nvSpPr>
        <xdr:cNvPr id="4" name="Shape 4"/>
        <xdr:cNvSpPr/>
      </xdr:nvSpPr>
      <xdr:spPr>
        <a:xfrm flipH="1">
          <a:off x="5331713" y="3732375"/>
          <a:ext cx="28575" cy="952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247650</xdr:colOff>
      <xdr:row>27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247650</xdr:colOff>
      <xdr:row>8</xdr:row>
      <xdr:rowOff>133350</xdr:rowOff>
    </xdr:from>
    <xdr:ext cx="38100" cy="95250"/>
    <xdr:sp>
      <xdr:nvSpPr>
        <xdr:cNvPr id="4" name="Shape 4"/>
        <xdr:cNvSpPr/>
      </xdr:nvSpPr>
      <xdr:spPr>
        <a:xfrm flipH="1">
          <a:off x="5331713" y="3732375"/>
          <a:ext cx="28575" cy="952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095500" cy="428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95</xdr:row>
      <xdr:rowOff>0</xdr:rowOff>
    </xdr:from>
    <xdr:ext cx="11144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15.43"/>
    <col customWidth="1" min="3" max="3" width="1.71"/>
    <col customWidth="1" min="4" max="4" width="15.43"/>
    <col customWidth="1" min="5" max="5" width="1.57"/>
    <col customWidth="1" min="6" max="6" width="15.43"/>
    <col customWidth="1" min="7" max="7" width="1.43"/>
    <col customWidth="1" min="8" max="8" width="15.43"/>
    <col customWidth="1" min="9" max="9" width="1.57"/>
    <col customWidth="1" min="10" max="10" width="14.71"/>
    <col customWidth="1" min="11" max="26" width="8.71"/>
  </cols>
  <sheetData>
    <row r="1" ht="12.75" customHeight="1">
      <c r="A1" s="1"/>
      <c r="B1" s="2" t="s">
        <v>0</v>
      </c>
      <c r="C1" s="3"/>
      <c r="D1" s="3"/>
      <c r="E1" s="3"/>
      <c r="F1" s="3"/>
      <c r="G1" s="4">
        <v>1171619.0</v>
      </c>
      <c r="H1" s="5"/>
      <c r="I1" s="1"/>
      <c r="J1" s="6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B2" s="7"/>
      <c r="C2" s="8"/>
      <c r="D2" s="8"/>
      <c r="E2" s="8"/>
      <c r="F2" s="8"/>
      <c r="G2" s="9"/>
      <c r="H2" s="10"/>
      <c r="I2" s="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B3" s="12" t="s">
        <v>2</v>
      </c>
      <c r="I3" s="1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B4" s="13" t="s">
        <v>3</v>
      </c>
      <c r="C4" s="5"/>
      <c r="D4" s="14">
        <v>43104.0</v>
      </c>
      <c r="E4" s="5"/>
      <c r="F4" s="15" t="s">
        <v>4</v>
      </c>
      <c r="G4" s="16" t="s">
        <v>5</v>
      </c>
      <c r="H4" s="5"/>
      <c r="I4" s="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B5" s="17"/>
      <c r="C5" s="10"/>
      <c r="D5" s="18"/>
      <c r="E5" s="10"/>
      <c r="F5" s="19"/>
      <c r="G5" s="20"/>
      <c r="H5" s="10"/>
      <c r="I5" s="1"/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21"/>
      <c r="C6" s="1"/>
      <c r="D6" s="1"/>
      <c r="E6" s="1"/>
      <c r="F6" s="1"/>
      <c r="G6" s="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23" t="s">
        <v>6</v>
      </c>
      <c r="B7" s="24"/>
      <c r="C7" s="23"/>
      <c r="D7" s="23"/>
      <c r="E7" s="23"/>
      <c r="F7" s="23"/>
      <c r="G7" s="23"/>
      <c r="H7" s="23"/>
      <c r="I7" s="25"/>
      <c r="J7" s="2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27"/>
      <c r="B8" s="28" t="s">
        <v>7</v>
      </c>
      <c r="C8" s="28"/>
      <c r="D8" s="28" t="s">
        <v>8</v>
      </c>
      <c r="E8" s="28"/>
      <c r="F8" s="28" t="s">
        <v>9</v>
      </c>
      <c r="G8" s="28"/>
      <c r="H8" s="28" t="s">
        <v>10</v>
      </c>
      <c r="I8" s="29"/>
      <c r="J8" s="30" t="s">
        <v>11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1"/>
      <c r="B9" s="32" t="s">
        <v>12</v>
      </c>
      <c r="C9" s="33"/>
      <c r="D9" s="34" t="s">
        <v>13</v>
      </c>
      <c r="E9" s="33"/>
      <c r="F9" s="34" t="s">
        <v>13</v>
      </c>
      <c r="G9" s="33"/>
      <c r="H9" s="34" t="s">
        <v>13</v>
      </c>
      <c r="I9" s="35"/>
      <c r="J9" s="34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6" t="s">
        <v>14</v>
      </c>
      <c r="B10" s="37"/>
      <c r="C10" s="38"/>
      <c r="D10" s="38"/>
      <c r="E10" s="38"/>
      <c r="F10" s="38"/>
      <c r="G10" s="38"/>
      <c r="H10" s="38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40" t="s">
        <v>15</v>
      </c>
      <c r="B11" s="41">
        <v>19403.65</v>
      </c>
      <c r="C11" s="42"/>
      <c r="D11" s="43">
        <v>0.0</v>
      </c>
      <c r="E11" s="42"/>
      <c r="F11" s="43">
        <v>0.0</v>
      </c>
      <c r="G11" s="42"/>
      <c r="H11" s="44">
        <f t="shared" ref="H11:H18" si="1">F11+D11+B11</f>
        <v>19403.65</v>
      </c>
      <c r="I11" s="35"/>
      <c r="J11" s="43">
        <v>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40"/>
      <c r="B12" s="41">
        <v>0.0</v>
      </c>
      <c r="C12" s="42"/>
      <c r="D12" s="43">
        <v>0.0</v>
      </c>
      <c r="E12" s="42"/>
      <c r="F12" s="43">
        <v>0.0</v>
      </c>
      <c r="G12" s="42"/>
      <c r="H12" s="44">
        <f t="shared" si="1"/>
        <v>0</v>
      </c>
      <c r="I12" s="35"/>
      <c r="J12" s="43">
        <v>0.0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40"/>
      <c r="B13" s="41">
        <v>0.0</v>
      </c>
      <c r="C13" s="42"/>
      <c r="D13" s="43">
        <v>0.0</v>
      </c>
      <c r="E13" s="42"/>
      <c r="F13" s="43">
        <v>0.0</v>
      </c>
      <c r="G13" s="42"/>
      <c r="H13" s="44">
        <f t="shared" si="1"/>
        <v>0</v>
      </c>
      <c r="I13" s="35"/>
      <c r="J13" s="43">
        <v>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40"/>
      <c r="B14" s="41">
        <v>0.0</v>
      </c>
      <c r="C14" s="42"/>
      <c r="D14" s="43">
        <v>0.0</v>
      </c>
      <c r="E14" s="42"/>
      <c r="F14" s="43">
        <v>0.0</v>
      </c>
      <c r="G14" s="42"/>
      <c r="H14" s="44">
        <f t="shared" si="1"/>
        <v>0</v>
      </c>
      <c r="I14" s="35"/>
      <c r="J14" s="43">
        <v>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40"/>
      <c r="B15" s="41">
        <v>0.0</v>
      </c>
      <c r="C15" s="42"/>
      <c r="D15" s="43">
        <v>0.0</v>
      </c>
      <c r="E15" s="42"/>
      <c r="F15" s="43">
        <v>0.0</v>
      </c>
      <c r="G15" s="42"/>
      <c r="H15" s="44">
        <f t="shared" si="1"/>
        <v>0</v>
      </c>
      <c r="I15" s="35"/>
      <c r="J15" s="43">
        <v>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40"/>
      <c r="B16" s="41">
        <v>0.0</v>
      </c>
      <c r="C16" s="42"/>
      <c r="D16" s="43">
        <v>0.0</v>
      </c>
      <c r="E16" s="42"/>
      <c r="F16" s="43">
        <v>0.0</v>
      </c>
      <c r="G16" s="42"/>
      <c r="H16" s="44">
        <f t="shared" si="1"/>
        <v>0</v>
      </c>
      <c r="I16" s="35"/>
      <c r="J16" s="43">
        <v>0.0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40"/>
      <c r="B17" s="41">
        <v>0.0</v>
      </c>
      <c r="C17" s="42"/>
      <c r="D17" s="43">
        <v>0.0</v>
      </c>
      <c r="E17" s="42"/>
      <c r="F17" s="43">
        <v>0.0</v>
      </c>
      <c r="G17" s="42"/>
      <c r="H17" s="44">
        <f t="shared" si="1"/>
        <v>0</v>
      </c>
      <c r="I17" s="35"/>
      <c r="J17" s="43">
        <v>0.0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40"/>
      <c r="B18" s="41">
        <v>0.0</v>
      </c>
      <c r="C18" s="42"/>
      <c r="D18" s="43">
        <v>0.0</v>
      </c>
      <c r="E18" s="42"/>
      <c r="F18" s="43">
        <v>0.0</v>
      </c>
      <c r="G18" s="42"/>
      <c r="H18" s="44">
        <f t="shared" si="1"/>
        <v>0</v>
      </c>
      <c r="I18" s="35"/>
      <c r="J18" s="43">
        <v>0.0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45" t="s">
        <v>16</v>
      </c>
      <c r="B19" s="46">
        <v>19403.65</v>
      </c>
      <c r="C19" s="47"/>
      <c r="D19" s="48">
        <v>0.0</v>
      </c>
      <c r="E19" s="42"/>
      <c r="F19" s="48">
        <v>0.0</v>
      </c>
      <c r="G19" s="42"/>
      <c r="H19" s="48">
        <f>IF((B19+D19+F19)=SUM(H11:H18),B19+D19+F19,"Cross Add Error")</f>
        <v>19403.65</v>
      </c>
      <c r="I19" s="35"/>
      <c r="J19" s="48">
        <f>SUM(J11:J18)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6.75" customHeight="1">
      <c r="A20" s="35"/>
      <c r="B20" s="49"/>
      <c r="C20" s="35"/>
      <c r="D20" s="35"/>
      <c r="E20" s="35"/>
      <c r="F20" s="35"/>
      <c r="G20" s="35"/>
      <c r="H20" s="35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50" t="s">
        <v>17</v>
      </c>
      <c r="B21" s="37"/>
      <c r="C21" s="38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50"/>
      <c r="B22" s="41">
        <v>0.0</v>
      </c>
      <c r="C22" s="38"/>
      <c r="D22" s="41">
        <v>0.0</v>
      </c>
      <c r="E22" s="38"/>
      <c r="F22" s="41">
        <v>0.0</v>
      </c>
      <c r="G22" s="38"/>
      <c r="H22" s="44">
        <f t="shared" ref="H22:H23" si="2">B22+D22+F22</f>
        <v>0</v>
      </c>
      <c r="I22" s="39"/>
      <c r="J22" s="4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40"/>
      <c r="B23" s="41">
        <v>0.0</v>
      </c>
      <c r="C23" s="51"/>
      <c r="D23" s="41">
        <v>0.0</v>
      </c>
      <c r="E23" s="51"/>
      <c r="F23" s="41">
        <v>0.0</v>
      </c>
      <c r="G23" s="51"/>
      <c r="H23" s="44">
        <f t="shared" si="2"/>
        <v>0</v>
      </c>
      <c r="I23" s="35"/>
      <c r="J23" s="41">
        <v>0.0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45" t="s">
        <v>18</v>
      </c>
      <c r="B24" s="46">
        <f>SUM(B22:B23)</f>
        <v>0</v>
      </c>
      <c r="C24" s="38"/>
      <c r="D24" s="46">
        <f>SUM(D22:D23)</f>
        <v>0</v>
      </c>
      <c r="E24" s="38"/>
      <c r="F24" s="46">
        <f>SUM(F22:F23)</f>
        <v>0</v>
      </c>
      <c r="G24" s="38"/>
      <c r="H24" s="48">
        <f>IF((B24+D24+F24)=SUM(H22:H23),B24+D24+F24,"Cross Add Error")</f>
        <v>0</v>
      </c>
      <c r="I24" s="38"/>
      <c r="J24" s="46">
        <f>SUM(J22:J23)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52"/>
      <c r="B25" s="53"/>
      <c r="C25" s="51"/>
      <c r="D25" s="54"/>
      <c r="E25" s="51"/>
      <c r="F25" s="54"/>
      <c r="G25" s="51"/>
      <c r="H25" s="54"/>
      <c r="I25" s="3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45" t="s">
        <v>19</v>
      </c>
      <c r="B26" s="55">
        <f>B19+B24</f>
        <v>19403.65</v>
      </c>
      <c r="C26" s="38"/>
      <c r="D26" s="55">
        <f>D19+D24</f>
        <v>0</v>
      </c>
      <c r="E26" s="38"/>
      <c r="F26" s="55">
        <f>F19+F24</f>
        <v>0</v>
      </c>
      <c r="G26" s="38"/>
      <c r="H26" s="48">
        <f>IF((B26+D26+F26)=(H19+H24),B26+D26+F26,"Cross Add Error")</f>
        <v>19403.65</v>
      </c>
      <c r="I26" s="38"/>
      <c r="J26" s="55">
        <f>J19+J24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56" t="s">
        <v>20</v>
      </c>
      <c r="B28" s="57"/>
      <c r="C28" s="58"/>
      <c r="D28" s="58"/>
      <c r="E28" s="58"/>
      <c r="F28" s="58"/>
      <c r="G28" s="58"/>
      <c r="H28" s="58"/>
      <c r="J28" s="5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59"/>
      <c r="B29" s="60">
        <v>0.0</v>
      </c>
      <c r="C29" s="61"/>
      <c r="D29" s="62">
        <v>0.0</v>
      </c>
      <c r="E29" s="61"/>
      <c r="F29" s="62">
        <v>0.0</v>
      </c>
      <c r="G29" s="61"/>
      <c r="H29" s="63">
        <f t="shared" ref="H29:H37" si="3">F29+D29+B29</f>
        <v>0</v>
      </c>
      <c r="I29" s="64"/>
      <c r="J29" s="62">
        <v>0.0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59" t="s">
        <v>21</v>
      </c>
      <c r="B30" s="60">
        <v>8741.15</v>
      </c>
      <c r="C30" s="61"/>
      <c r="D30" s="62">
        <v>0.0</v>
      </c>
      <c r="E30" s="61"/>
      <c r="F30" s="62">
        <v>0.0</v>
      </c>
      <c r="G30" s="61"/>
      <c r="H30" s="63">
        <f t="shared" si="3"/>
        <v>8741.15</v>
      </c>
      <c r="I30" s="64"/>
      <c r="J30" s="62">
        <v>0.0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59" t="s">
        <v>22</v>
      </c>
      <c r="B31" s="60">
        <v>475.0</v>
      </c>
      <c r="C31" s="61"/>
      <c r="D31" s="62">
        <v>0.0</v>
      </c>
      <c r="E31" s="61"/>
      <c r="F31" s="62">
        <v>0.0</v>
      </c>
      <c r="G31" s="61"/>
      <c r="H31" s="63">
        <f t="shared" si="3"/>
        <v>475</v>
      </c>
      <c r="I31" s="64"/>
      <c r="J31" s="62">
        <v>0.0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59" t="s">
        <v>23</v>
      </c>
      <c r="B32" s="60">
        <v>216.0</v>
      </c>
      <c r="C32" s="61"/>
      <c r="D32" s="62">
        <v>0.0</v>
      </c>
      <c r="E32" s="61"/>
      <c r="F32" s="62">
        <v>0.0</v>
      </c>
      <c r="G32" s="61"/>
      <c r="H32" s="63">
        <f t="shared" si="3"/>
        <v>216</v>
      </c>
      <c r="I32" s="64"/>
      <c r="J32" s="62">
        <v>0.0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59" t="s">
        <v>24</v>
      </c>
      <c r="B33" s="60">
        <v>380.87</v>
      </c>
      <c r="C33" s="61"/>
      <c r="D33" s="62">
        <v>0.0</v>
      </c>
      <c r="E33" s="61"/>
      <c r="F33" s="62">
        <v>0.0</v>
      </c>
      <c r="G33" s="61"/>
      <c r="H33" s="63">
        <f t="shared" si="3"/>
        <v>380.87</v>
      </c>
      <c r="I33" s="64"/>
      <c r="J33" s="62">
        <v>0.0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59" t="s">
        <v>25</v>
      </c>
      <c r="B34" s="60">
        <v>612.74</v>
      </c>
      <c r="C34" s="61"/>
      <c r="D34" s="62">
        <v>0.0</v>
      </c>
      <c r="E34" s="61"/>
      <c r="F34" s="62">
        <v>0.0</v>
      </c>
      <c r="G34" s="61"/>
      <c r="H34" s="63">
        <f t="shared" si="3"/>
        <v>612.74</v>
      </c>
      <c r="I34" s="64"/>
      <c r="J34" s="62">
        <v>0.0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59" t="s">
        <v>26</v>
      </c>
      <c r="B35" s="60">
        <v>158.0</v>
      </c>
      <c r="C35" s="61"/>
      <c r="D35" s="62">
        <v>0.0</v>
      </c>
      <c r="E35" s="61"/>
      <c r="F35" s="62">
        <v>0.0</v>
      </c>
      <c r="G35" s="61"/>
      <c r="H35" s="63">
        <f t="shared" si="3"/>
        <v>158</v>
      </c>
      <c r="I35" s="64"/>
      <c r="J35" s="62">
        <v>0.0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59" t="s">
        <v>27</v>
      </c>
      <c r="B36" s="60">
        <v>28.68</v>
      </c>
      <c r="C36" s="61"/>
      <c r="D36" s="62">
        <v>0.0</v>
      </c>
      <c r="E36" s="61"/>
      <c r="F36" s="62">
        <v>0.0</v>
      </c>
      <c r="G36" s="61"/>
      <c r="H36" s="63">
        <f t="shared" si="3"/>
        <v>28.68</v>
      </c>
      <c r="I36" s="64"/>
      <c r="J36" s="62">
        <v>0.0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59" t="s">
        <v>28</v>
      </c>
      <c r="B37" s="60">
        <v>500.0</v>
      </c>
      <c r="C37" s="61"/>
      <c r="D37" s="62">
        <v>0.0</v>
      </c>
      <c r="E37" s="61"/>
      <c r="F37" s="62">
        <v>0.0</v>
      </c>
      <c r="G37" s="61"/>
      <c r="H37" s="63">
        <f t="shared" si="3"/>
        <v>500</v>
      </c>
      <c r="I37" s="64"/>
      <c r="J37" s="62">
        <v>0.0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65" t="s">
        <v>29</v>
      </c>
      <c r="B38" s="66">
        <f>SUM(B29:B37)</f>
        <v>11112.44</v>
      </c>
      <c r="C38" s="67"/>
      <c r="D38" s="68">
        <f>SUM(D29:D37)</f>
        <v>0</v>
      </c>
      <c r="E38" s="61"/>
      <c r="F38" s="68">
        <f>SUM(F29:F37)</f>
        <v>0</v>
      </c>
      <c r="G38" s="61"/>
      <c r="H38" s="68">
        <f>IF((B38+D38+F38)=SUM(H29:H37),F38+D38+B38,"Cross Add Error")</f>
        <v>11112.44</v>
      </c>
      <c r="I38" s="64"/>
      <c r="J38" s="68">
        <f>SUM(J29:J37)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69"/>
      <c r="B39" s="70"/>
      <c r="C39" s="71"/>
      <c r="D39" s="72"/>
      <c r="E39" s="71"/>
      <c r="F39" s="71"/>
      <c r="G39" s="71"/>
      <c r="H39" s="71"/>
      <c r="I39" s="71"/>
      <c r="J39" s="7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73" t="s">
        <v>30</v>
      </c>
      <c r="B40" s="37"/>
      <c r="C40" s="38"/>
      <c r="D40" s="38"/>
      <c r="E40" s="38"/>
      <c r="F40" s="38"/>
      <c r="G40" s="38"/>
      <c r="H40" s="38"/>
      <c r="I40" s="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73"/>
      <c r="B41" s="60">
        <v>0.0</v>
      </c>
      <c r="C41" s="38"/>
      <c r="D41" s="60">
        <v>0.0</v>
      </c>
      <c r="E41" s="38"/>
      <c r="F41" s="60">
        <v>0.0</v>
      </c>
      <c r="G41" s="38"/>
      <c r="H41" s="63">
        <f t="shared" ref="H41:H42" si="4">B41+D41+F41</f>
        <v>0</v>
      </c>
      <c r="I41" s="39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59"/>
      <c r="B42" s="60">
        <v>0.0</v>
      </c>
      <c r="C42" s="61"/>
      <c r="D42" s="60">
        <v>0.0</v>
      </c>
      <c r="E42" s="61"/>
      <c r="F42" s="60">
        <v>0.0</v>
      </c>
      <c r="G42" s="61"/>
      <c r="H42" s="63">
        <f t="shared" si="4"/>
        <v>0</v>
      </c>
      <c r="I42" s="64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65" t="s">
        <v>29</v>
      </c>
      <c r="B43" s="66">
        <f>SUM(B41:B42)</f>
        <v>0</v>
      </c>
      <c r="C43" s="38"/>
      <c r="D43" s="66">
        <f>SUM(D41:D42)</f>
        <v>0</v>
      </c>
      <c r="E43" s="38"/>
      <c r="F43" s="66">
        <f>SUM(F41:F42)</f>
        <v>0</v>
      </c>
      <c r="G43" s="38"/>
      <c r="H43" s="68">
        <f>IF((B43+D43+F43)=SUM(H41:H42),F43+D43+B43,"Cross Add Error")</f>
        <v>0</v>
      </c>
      <c r="I43" s="38"/>
      <c r="J43" s="66" t="str">
        <f>J42</f>
        <v/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74"/>
      <c r="C44" s="1"/>
      <c r="D44" s="75"/>
      <c r="E44" s="1"/>
      <c r="F44" s="75"/>
      <c r="G44" s="1"/>
      <c r="H44" s="7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76" t="s">
        <v>31</v>
      </c>
      <c r="B45" s="55">
        <f>B38+B43</f>
        <v>11112.44</v>
      </c>
      <c r="C45" s="38"/>
      <c r="D45" s="55">
        <f>D38+D43</f>
        <v>0</v>
      </c>
      <c r="E45" s="38"/>
      <c r="F45" s="55">
        <f>F38+F43</f>
        <v>0</v>
      </c>
      <c r="G45" s="38"/>
      <c r="H45" s="68">
        <f>IF((B45+D45+F45)=(H38+H43),F45+D45+B45,"Cross Add Error")</f>
        <v>11112.44</v>
      </c>
      <c r="I45" s="38"/>
      <c r="J45" s="55">
        <f>J38+J43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77"/>
      <c r="C46" s="78"/>
      <c r="D46" s="78"/>
      <c r="E46" s="78"/>
      <c r="F46" s="78"/>
      <c r="G46" s="78"/>
      <c r="H46" s="78"/>
      <c r="I46" s="7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80" t="s">
        <v>32</v>
      </c>
      <c r="B47" s="81">
        <f>+B26-B45</f>
        <v>8291.21</v>
      </c>
      <c r="C47" s="82"/>
      <c r="D47" s="83">
        <f>+D26-D45</f>
        <v>0</v>
      </c>
      <c r="E47" s="84"/>
      <c r="F47" s="83">
        <f>+F26-F45</f>
        <v>0</v>
      </c>
      <c r="G47" s="84"/>
      <c r="H47" s="83">
        <f>IF((B47+D47+F47)=(+H26-H45),F47+D47+B47,"Cross Add Error")</f>
        <v>8291.21</v>
      </c>
      <c r="I47" s="79"/>
      <c r="J47" s="83">
        <f>+J26-J45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85" t="s">
        <v>33</v>
      </c>
      <c r="B48" s="86">
        <v>0.0</v>
      </c>
      <c r="C48" s="82"/>
      <c r="D48" s="87">
        <v>0.0</v>
      </c>
      <c r="E48" s="84"/>
      <c r="F48" s="88">
        <v>0.0</v>
      </c>
      <c r="G48" s="84"/>
      <c r="H48" s="63">
        <f>IF(F48+D48+B48=0,0,"Transfer error")</f>
        <v>0</v>
      </c>
      <c r="I48" s="79"/>
      <c r="J48" s="87">
        <v>0.0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85" t="s">
        <v>34</v>
      </c>
      <c r="B49" s="89">
        <v>0.0</v>
      </c>
      <c r="C49" s="82"/>
      <c r="D49" s="90">
        <v>0.0</v>
      </c>
      <c r="E49" s="84"/>
      <c r="F49" s="91">
        <v>0.0</v>
      </c>
      <c r="G49" s="84"/>
      <c r="H49" s="92">
        <f>F49+D49+B49</f>
        <v>0</v>
      </c>
      <c r="I49" s="79"/>
      <c r="J49" s="90">
        <v>0.0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80" t="s">
        <v>35</v>
      </c>
      <c r="B50" s="93">
        <f>+B47+B48+B49</f>
        <v>8291.21</v>
      </c>
      <c r="C50" s="82"/>
      <c r="D50" s="94">
        <f>+D47+D48+D49</f>
        <v>0</v>
      </c>
      <c r="E50" s="84"/>
      <c r="F50" s="94">
        <f>+F47+F48+F49</f>
        <v>0</v>
      </c>
      <c r="G50" s="84"/>
      <c r="H50" s="95">
        <f>IF((B50+D50+F50)=(H47+H48+H49),B50+D50+F50,"Cross Add Error")</f>
        <v>8291.21</v>
      </c>
      <c r="I50" s="79"/>
      <c r="J50" s="94">
        <f>+J47+J48+J49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6.25" customHeight="1">
      <c r="A53" s="96" t="s">
        <v>36</v>
      </c>
      <c r="B53" s="97"/>
      <c r="C53" s="96"/>
      <c r="D53" s="96"/>
      <c r="E53" s="96"/>
      <c r="F53" s="96"/>
      <c r="G53" s="96"/>
      <c r="H53" s="96"/>
      <c r="I53" s="98"/>
      <c r="J53" s="9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2.75" customHeight="1">
      <c r="A54" s="101" t="s">
        <v>37</v>
      </c>
      <c r="B54" s="102" t="s">
        <v>38</v>
      </c>
      <c r="E54" s="103"/>
      <c r="F54" s="104" t="s">
        <v>39</v>
      </c>
      <c r="G54" s="1"/>
      <c r="H54" s="104" t="s">
        <v>40</v>
      </c>
      <c r="I54" s="79"/>
      <c r="J54" s="104" t="s">
        <v>41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05"/>
      <c r="C55" s="8"/>
      <c r="D55" s="8"/>
      <c r="E55" s="106"/>
      <c r="F55" s="107" t="s">
        <v>42</v>
      </c>
      <c r="G55" s="1"/>
      <c r="H55" s="107" t="s">
        <v>42</v>
      </c>
      <c r="I55" s="79"/>
      <c r="J55" s="107" t="s">
        <v>42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08" t="s">
        <v>43</v>
      </c>
      <c r="B56" s="109" t="s">
        <v>44</v>
      </c>
      <c r="C56" s="110"/>
      <c r="D56" s="111"/>
      <c r="E56" s="112"/>
      <c r="F56" s="43">
        <v>14607.0</v>
      </c>
      <c r="G56" s="79"/>
      <c r="H56" s="43">
        <v>0.0</v>
      </c>
      <c r="I56" s="79"/>
      <c r="J56" s="43">
        <v>0.0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13"/>
      <c r="B57" s="109"/>
      <c r="C57" s="110"/>
      <c r="D57" s="111"/>
      <c r="E57" s="112"/>
      <c r="F57" s="43">
        <v>0.0</v>
      </c>
      <c r="G57" s="79"/>
      <c r="H57" s="43">
        <v>0.0</v>
      </c>
      <c r="I57" s="79"/>
      <c r="J57" s="43">
        <v>0.0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13"/>
      <c r="B58" s="109"/>
      <c r="C58" s="110"/>
      <c r="D58" s="111"/>
      <c r="E58" s="112"/>
      <c r="F58" s="114">
        <v>0.0</v>
      </c>
      <c r="G58" s="79"/>
      <c r="H58" s="114">
        <v>0.0</v>
      </c>
      <c r="I58" s="79"/>
      <c r="J58" s="114">
        <v>0.0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15" t="s">
        <v>45</v>
      </c>
      <c r="C59" s="3"/>
      <c r="D59" s="3"/>
      <c r="E59" s="116"/>
      <c r="F59" s="117">
        <f>SUM(F56:F58)</f>
        <v>14607</v>
      </c>
      <c r="G59" s="118"/>
      <c r="H59" s="117">
        <f>SUM(H56:H58)</f>
        <v>0</v>
      </c>
      <c r="I59" s="79"/>
      <c r="J59" s="117">
        <f>SUM(J56:J58)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0" customHeight="1">
      <c r="A60" s="1"/>
      <c r="B60" s="119" t="s">
        <v>46</v>
      </c>
      <c r="E60" s="120"/>
      <c r="F60" s="121" t="str">
        <f>IF(ROUND(F59,0)&lt;&gt;ROUND(B50,0),"Agreement Error","OK")</f>
        <v>Agreement Error</v>
      </c>
      <c r="G60" s="79"/>
      <c r="H60" s="121" t="str">
        <f>IF(ROUND(H59,0)&lt;&gt;ROUND(D50,0),"Agreement Error","OK")</f>
        <v>OK</v>
      </c>
      <c r="J60" s="121" t="str">
        <f>IF(ROUND(J59,0)&lt;&gt;ROUND(F50,0),"Agreement Error","OK")</f>
        <v>OK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119"/>
      <c r="E61" s="120"/>
      <c r="F61" s="104" t="s">
        <v>39</v>
      </c>
      <c r="G61" s="1"/>
      <c r="H61" s="104" t="s">
        <v>40</v>
      </c>
      <c r="I61" s="79"/>
      <c r="J61" s="104" t="s">
        <v>41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0" customHeight="1">
      <c r="A62" s="1"/>
      <c r="B62" s="122" t="s">
        <v>47</v>
      </c>
      <c r="C62" s="8"/>
      <c r="D62" s="8"/>
      <c r="E62" s="120"/>
      <c r="F62" s="107" t="s">
        <v>42</v>
      </c>
      <c r="G62" s="1"/>
      <c r="H62" s="107" t="s">
        <v>42</v>
      </c>
      <c r="I62" s="79"/>
      <c r="J62" s="107" t="s">
        <v>42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08" t="s">
        <v>48</v>
      </c>
      <c r="B63" s="109"/>
      <c r="C63" s="110"/>
      <c r="D63" s="111"/>
      <c r="E63" s="123"/>
      <c r="F63" s="124">
        <v>0.0</v>
      </c>
      <c r="G63" s="79"/>
      <c r="H63" s="124">
        <v>0.0</v>
      </c>
      <c r="I63" s="79"/>
      <c r="J63" s="124">
        <v>0.0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13"/>
      <c r="B64" s="109"/>
      <c r="C64" s="110"/>
      <c r="D64" s="111"/>
      <c r="E64" s="123"/>
      <c r="F64" s="124">
        <v>0.0</v>
      </c>
      <c r="G64" s="79"/>
      <c r="H64" s="124">
        <v>0.0</v>
      </c>
      <c r="I64" s="79"/>
      <c r="J64" s="124">
        <v>0.0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13"/>
      <c r="B65" s="109"/>
      <c r="C65" s="110"/>
      <c r="D65" s="111"/>
      <c r="E65" s="123"/>
      <c r="F65" s="124">
        <v>0.0</v>
      </c>
      <c r="G65" s="79"/>
      <c r="H65" s="124">
        <v>0.0</v>
      </c>
      <c r="I65" s="79"/>
      <c r="J65" s="124">
        <v>0.0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13"/>
      <c r="B66" s="109"/>
      <c r="C66" s="110"/>
      <c r="D66" s="111"/>
      <c r="E66" s="123"/>
      <c r="F66" s="124">
        <v>0.0</v>
      </c>
      <c r="G66" s="79"/>
      <c r="H66" s="124">
        <v>0.0</v>
      </c>
      <c r="I66" s="79"/>
      <c r="J66" s="124">
        <v>0.0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13"/>
      <c r="B67" s="109"/>
      <c r="C67" s="110"/>
      <c r="D67" s="111"/>
      <c r="E67" s="123"/>
      <c r="F67" s="124">
        <v>0.0</v>
      </c>
      <c r="G67" s="79"/>
      <c r="H67" s="124">
        <v>0.0</v>
      </c>
      <c r="I67" s="79"/>
      <c r="J67" s="124">
        <v>0.0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13"/>
      <c r="B68" s="109"/>
      <c r="C68" s="110"/>
      <c r="D68" s="111"/>
      <c r="E68" s="123"/>
      <c r="F68" s="124">
        <v>0.0</v>
      </c>
      <c r="G68" s="79"/>
      <c r="H68" s="124">
        <v>0.0</v>
      </c>
      <c r="I68" s="79"/>
      <c r="J68" s="124">
        <v>0.0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21"/>
      <c r="E69" s="64"/>
      <c r="F69" s="1"/>
      <c r="G69" s="79"/>
      <c r="H69" s="1"/>
      <c r="I69" s="7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22" t="s">
        <v>47</v>
      </c>
      <c r="C70" s="8"/>
      <c r="D70" s="8"/>
      <c r="E70" s="125"/>
      <c r="F70" s="34" t="s">
        <v>49</v>
      </c>
      <c r="H70" s="34" t="s">
        <v>50</v>
      </c>
      <c r="J70" s="34" t="s">
        <v>51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08" t="s">
        <v>52</v>
      </c>
      <c r="B71" s="109"/>
      <c r="C71" s="110"/>
      <c r="D71" s="111"/>
      <c r="E71" s="123"/>
      <c r="F71" s="126"/>
      <c r="G71" s="79"/>
      <c r="H71" s="124">
        <v>0.0</v>
      </c>
      <c r="I71" s="79"/>
      <c r="J71" s="124">
        <v>0.0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13"/>
      <c r="B72" s="109"/>
      <c r="C72" s="110"/>
      <c r="D72" s="111"/>
      <c r="E72" s="123"/>
      <c r="F72" s="127"/>
      <c r="G72" s="79"/>
      <c r="H72" s="124">
        <v>0.0</v>
      </c>
      <c r="I72" s="79"/>
      <c r="J72" s="124">
        <v>0.0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13"/>
      <c r="B73" s="109"/>
      <c r="C73" s="110"/>
      <c r="D73" s="111"/>
      <c r="E73" s="123"/>
      <c r="F73" s="127"/>
      <c r="G73" s="79"/>
      <c r="H73" s="124">
        <v>0.0</v>
      </c>
      <c r="I73" s="79"/>
      <c r="J73" s="124">
        <v>0.0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13"/>
      <c r="B74" s="109"/>
      <c r="C74" s="110"/>
      <c r="D74" s="111"/>
      <c r="E74" s="123"/>
      <c r="F74" s="127"/>
      <c r="G74" s="79"/>
      <c r="H74" s="124">
        <v>0.0</v>
      </c>
      <c r="I74" s="79"/>
      <c r="J74" s="124">
        <v>0.0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13"/>
      <c r="B75" s="109"/>
      <c r="C75" s="110"/>
      <c r="D75" s="111"/>
      <c r="E75" s="123"/>
      <c r="F75" s="127"/>
      <c r="G75" s="79"/>
      <c r="H75" s="124">
        <v>0.0</v>
      </c>
      <c r="I75" s="79"/>
      <c r="J75" s="124">
        <v>0.0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1"/>
      <c r="E76" s="79"/>
      <c r="F76" s="1"/>
      <c r="G76" s="79"/>
      <c r="H76" s="1"/>
      <c r="I76" s="79"/>
      <c r="J76" s="10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22" t="s">
        <v>47</v>
      </c>
      <c r="C77" s="8"/>
      <c r="D77" s="8"/>
      <c r="E77" s="128"/>
      <c r="F77" s="34" t="s">
        <v>49</v>
      </c>
      <c r="G77" s="79"/>
      <c r="H77" s="34" t="s">
        <v>50</v>
      </c>
      <c r="I77" s="79"/>
      <c r="J77" s="34" t="s">
        <v>51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08" t="s">
        <v>53</v>
      </c>
      <c r="B78" s="109"/>
      <c r="C78" s="110"/>
      <c r="D78" s="111"/>
      <c r="E78" s="123"/>
      <c r="F78" s="127"/>
      <c r="G78" s="79"/>
      <c r="H78" s="124">
        <v>0.0</v>
      </c>
      <c r="I78" s="79"/>
      <c r="J78" s="124">
        <v>0.0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13"/>
      <c r="B79" s="109"/>
      <c r="C79" s="110"/>
      <c r="D79" s="111"/>
      <c r="E79" s="123"/>
      <c r="F79" s="127"/>
      <c r="G79" s="79"/>
      <c r="H79" s="124">
        <v>0.0</v>
      </c>
      <c r="I79" s="79"/>
      <c r="J79" s="124">
        <v>0.0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13"/>
      <c r="B80" s="109"/>
      <c r="C80" s="110"/>
      <c r="D80" s="111"/>
      <c r="E80" s="123"/>
      <c r="F80" s="127"/>
      <c r="G80" s="79"/>
      <c r="H80" s="124">
        <v>0.0</v>
      </c>
      <c r="I80" s="79"/>
      <c r="J80" s="124">
        <v>0.0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13"/>
      <c r="B81" s="109"/>
      <c r="C81" s="110"/>
      <c r="D81" s="111"/>
      <c r="E81" s="123"/>
      <c r="F81" s="127"/>
      <c r="G81" s="79"/>
      <c r="H81" s="124">
        <v>0.0</v>
      </c>
      <c r="I81" s="79"/>
      <c r="J81" s="124">
        <v>0.0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13"/>
      <c r="B82" s="109"/>
      <c r="C82" s="110"/>
      <c r="D82" s="111"/>
      <c r="E82" s="123"/>
      <c r="F82" s="127"/>
      <c r="G82" s="79"/>
      <c r="H82" s="124">
        <v>0.0</v>
      </c>
      <c r="I82" s="79"/>
      <c r="J82" s="124">
        <v>0.0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13"/>
      <c r="B83" s="109"/>
      <c r="C83" s="110"/>
      <c r="D83" s="111"/>
      <c r="E83" s="123"/>
      <c r="F83" s="127"/>
      <c r="G83" s="79"/>
      <c r="H83" s="124">
        <v>0.0</v>
      </c>
      <c r="I83" s="79"/>
      <c r="J83" s="124">
        <v>0.0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13"/>
      <c r="B84" s="109"/>
      <c r="C84" s="110"/>
      <c r="D84" s="111"/>
      <c r="E84" s="123"/>
      <c r="F84" s="127"/>
      <c r="G84" s="79"/>
      <c r="H84" s="124">
        <v>0.0</v>
      </c>
      <c r="I84" s="79"/>
      <c r="J84" s="124">
        <v>0.0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13"/>
      <c r="B85" s="109"/>
      <c r="C85" s="110"/>
      <c r="D85" s="111"/>
      <c r="E85" s="123"/>
      <c r="F85" s="127"/>
      <c r="G85" s="79"/>
      <c r="H85" s="124">
        <v>0.0</v>
      </c>
      <c r="I85" s="79"/>
      <c r="J85" s="124">
        <v>0.0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13"/>
      <c r="B86" s="109"/>
      <c r="C86" s="110"/>
      <c r="D86" s="111"/>
      <c r="E86" s="123"/>
      <c r="F86" s="127"/>
      <c r="G86" s="79"/>
      <c r="H86" s="124">
        <v>0.0</v>
      </c>
      <c r="I86" s="79"/>
      <c r="J86" s="124">
        <v>0.0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0.5" customHeight="1">
      <c r="A87" s="1"/>
      <c r="B87" s="21"/>
      <c r="E87" s="106"/>
      <c r="F87" s="1"/>
      <c r="G87" s="106"/>
      <c r="H87" s="107"/>
      <c r="I87" s="79"/>
      <c r="J87" s="10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22" t="s">
        <v>47</v>
      </c>
      <c r="C88" s="8"/>
      <c r="D88" s="8"/>
      <c r="F88" s="107" t="s">
        <v>54</v>
      </c>
      <c r="H88" s="107" t="s">
        <v>55</v>
      </c>
      <c r="J88" s="107" t="s">
        <v>56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08" t="s">
        <v>57</v>
      </c>
      <c r="B89" s="109"/>
      <c r="C89" s="110"/>
      <c r="D89" s="111"/>
      <c r="E89" s="123"/>
      <c r="F89" s="127"/>
      <c r="G89" s="79"/>
      <c r="H89" s="124">
        <v>0.0</v>
      </c>
      <c r="I89" s="79"/>
      <c r="J89" s="12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13"/>
      <c r="B90" s="109"/>
      <c r="C90" s="110"/>
      <c r="D90" s="111"/>
      <c r="E90" s="123"/>
      <c r="F90" s="127"/>
      <c r="G90" s="79"/>
      <c r="H90" s="124">
        <v>0.0</v>
      </c>
      <c r="I90" s="79"/>
      <c r="J90" s="12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13"/>
      <c r="B91" s="109"/>
      <c r="C91" s="110"/>
      <c r="D91" s="111"/>
      <c r="E91" s="123"/>
      <c r="F91" s="127"/>
      <c r="G91" s="79"/>
      <c r="H91" s="124">
        <v>0.0</v>
      </c>
      <c r="I91" s="79"/>
      <c r="J91" s="12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13"/>
      <c r="B92" s="109"/>
      <c r="C92" s="110"/>
      <c r="D92" s="111"/>
      <c r="E92" s="123"/>
      <c r="F92" s="127"/>
      <c r="G92" s="79"/>
      <c r="H92" s="124">
        <v>0.0</v>
      </c>
      <c r="I92" s="79"/>
      <c r="J92" s="12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13"/>
      <c r="B93" s="109"/>
      <c r="C93" s="110"/>
      <c r="D93" s="111"/>
      <c r="E93" s="123"/>
      <c r="F93" s="127"/>
      <c r="G93" s="79"/>
      <c r="H93" s="124">
        <v>0.0</v>
      </c>
      <c r="I93" s="79"/>
      <c r="J93" s="12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30"/>
      <c r="B94" s="131"/>
      <c r="C94" s="79"/>
      <c r="D94" s="79"/>
      <c r="E94" s="79"/>
      <c r="F94" s="79"/>
      <c r="G94" s="79"/>
      <c r="H94" s="79"/>
      <c r="I94" s="7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32" t="s">
        <v>58</v>
      </c>
      <c r="B95" s="133" t="s">
        <v>59</v>
      </c>
      <c r="C95" s="8"/>
      <c r="D95" s="8"/>
      <c r="E95" s="134"/>
      <c r="F95" s="135" t="s">
        <v>60</v>
      </c>
      <c r="I95" s="134"/>
      <c r="J95" s="136" t="s">
        <v>61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0" customHeight="1">
      <c r="A96" s="137"/>
      <c r="B96" s="138"/>
      <c r="C96" s="110"/>
      <c r="D96" s="110"/>
      <c r="E96" s="139"/>
      <c r="F96" s="140" t="s">
        <v>62</v>
      </c>
      <c r="G96" s="110"/>
      <c r="H96" s="111"/>
      <c r="I96" s="1"/>
      <c r="J96" s="141" t="s">
        <v>63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0" customHeight="1">
      <c r="A97" s="137"/>
      <c r="B97" s="142"/>
      <c r="C97" s="110"/>
      <c r="D97" s="110"/>
      <c r="E97" s="143"/>
      <c r="F97" s="144"/>
      <c r="G97" s="110"/>
      <c r="H97" s="111"/>
      <c r="I97" s="1"/>
      <c r="J97" s="14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2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2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2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2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2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2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2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2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2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2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2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2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2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2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2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2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2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2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2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2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2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2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2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2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2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2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2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2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2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2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2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2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2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2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2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2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2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2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2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2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2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2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2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2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2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2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2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2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2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2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2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2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2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2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2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1">
    <mergeCell ref="F4:F5"/>
    <mergeCell ref="G4:H4"/>
    <mergeCell ref="G5:H5"/>
    <mergeCell ref="H28:I28"/>
    <mergeCell ref="A1:A5"/>
    <mergeCell ref="B1:F1"/>
    <mergeCell ref="G1:H1"/>
    <mergeCell ref="J1:J5"/>
    <mergeCell ref="B2:F2"/>
    <mergeCell ref="G2:H2"/>
    <mergeCell ref="B3:H3"/>
    <mergeCell ref="B57:D57"/>
    <mergeCell ref="B58:D58"/>
    <mergeCell ref="B59:D59"/>
    <mergeCell ref="I59:I60"/>
    <mergeCell ref="B60:D60"/>
    <mergeCell ref="B61:D61"/>
    <mergeCell ref="B62:D62"/>
    <mergeCell ref="B4:C5"/>
    <mergeCell ref="D4:E4"/>
    <mergeCell ref="D5:E5"/>
    <mergeCell ref="B54:D54"/>
    <mergeCell ref="B55:D55"/>
    <mergeCell ref="A56:A58"/>
    <mergeCell ref="B56:D56"/>
    <mergeCell ref="B69:D69"/>
    <mergeCell ref="G69:G70"/>
    <mergeCell ref="I69:I70"/>
    <mergeCell ref="B70:D70"/>
    <mergeCell ref="B72:D72"/>
    <mergeCell ref="B73:D73"/>
    <mergeCell ref="B74:D74"/>
    <mergeCell ref="B75:D75"/>
    <mergeCell ref="B95:D95"/>
    <mergeCell ref="B96:D96"/>
    <mergeCell ref="B97:D97"/>
    <mergeCell ref="A89:A93"/>
    <mergeCell ref="B89:D89"/>
    <mergeCell ref="B90:D90"/>
    <mergeCell ref="B91:D91"/>
    <mergeCell ref="B92:D92"/>
    <mergeCell ref="B93:D93"/>
    <mergeCell ref="F95:H95"/>
    <mergeCell ref="B68:D68"/>
    <mergeCell ref="B71:D71"/>
    <mergeCell ref="A63:A68"/>
    <mergeCell ref="B63:D63"/>
    <mergeCell ref="B64:D64"/>
    <mergeCell ref="B65:D65"/>
    <mergeCell ref="B66:D66"/>
    <mergeCell ref="B67:D67"/>
    <mergeCell ref="A71:A75"/>
    <mergeCell ref="B82:D82"/>
    <mergeCell ref="B83:D83"/>
    <mergeCell ref="B84:D84"/>
    <mergeCell ref="B85:D85"/>
    <mergeCell ref="B86:D86"/>
    <mergeCell ref="B87:D87"/>
    <mergeCell ref="E87:E88"/>
    <mergeCell ref="G87:G88"/>
    <mergeCell ref="I87:I88"/>
    <mergeCell ref="B88:D88"/>
    <mergeCell ref="B76:D76"/>
    <mergeCell ref="B77:D77"/>
    <mergeCell ref="A78:A86"/>
    <mergeCell ref="B78:D78"/>
    <mergeCell ref="B79:D79"/>
    <mergeCell ref="B80:D80"/>
    <mergeCell ref="B81:D81"/>
    <mergeCell ref="F96:H96"/>
    <mergeCell ref="F97:H97"/>
  </mergeCells>
  <printOptions horizontalCentered="1" verticalCentered="1"/>
  <pageMargins bottom="0.4724409448818898" footer="0.0" header="0.0" left="0.35433070866141736" right="0.31496062992125984" top="0.4724409448818898"/>
  <pageSetup paperSize="9" orientation="landscape"/>
  <headerFooter>
    <oddFooter>&amp;LCCXX R&amp;P accounts (SS)&amp;C&amp;P&amp;R&amp;D</oddFooter>
  </headerFooter>
  <rowBreaks count="1" manualBreakCount="1">
    <brk id="52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2005-06-24T06:24:46Z</dcterms:created>
  <dc:creator>kashford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